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5 Publications\40 Blog\010 Blog Entries\2019.05.21ff Sequenced Balancing\"/>
    </mc:Choice>
  </mc:AlternateContent>
  <bookViews>
    <workbookView xWindow="0" yWindow="0" windowWidth="25176" windowHeight="4308"/>
  </bookViews>
  <sheets>
    <sheet name="Single Station Example" sheetId="5" r:id="rId1"/>
    <sheet name="All Workstations" sheetId="14" r:id="rId2"/>
    <sheet name="Over Under Check" sheetId="1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6" l="1"/>
  <c r="I2" i="16"/>
  <c r="H2" i="16"/>
  <c r="G2" i="16"/>
  <c r="F2" i="16"/>
  <c r="E2" i="16"/>
  <c r="D2" i="16"/>
  <c r="C2" i="16"/>
  <c r="K10" i="16" s="1"/>
  <c r="K7" i="16" l="1"/>
  <c r="S10" i="16"/>
  <c r="O10" i="16"/>
  <c r="R10" i="16"/>
  <c r="N10" i="16"/>
  <c r="P10" i="16"/>
  <c r="Q10" i="16"/>
  <c r="M10" i="16"/>
  <c r="L10" i="16"/>
  <c r="R7" i="16"/>
  <c r="N7" i="16"/>
  <c r="Q7" i="16"/>
  <c r="M7" i="16"/>
  <c r="O7" i="16"/>
  <c r="P7" i="16"/>
  <c r="L7" i="16"/>
  <c r="S7" i="16"/>
  <c r="K8" i="16"/>
  <c r="K5" i="16"/>
  <c r="K9" i="16"/>
  <c r="K6" i="16"/>
  <c r="K14" i="14"/>
  <c r="J14" i="14"/>
  <c r="I14" i="14"/>
  <c r="H14" i="14"/>
  <c r="G14" i="14"/>
  <c r="F14" i="14"/>
  <c r="E14" i="14"/>
  <c r="D14" i="14"/>
  <c r="C14" i="14"/>
  <c r="K13" i="14"/>
  <c r="J13" i="14"/>
  <c r="I13" i="14"/>
  <c r="H13" i="14"/>
  <c r="G13" i="14"/>
  <c r="F13" i="14"/>
  <c r="E13" i="14"/>
  <c r="D13" i="14"/>
  <c r="C13" i="14"/>
  <c r="J12" i="14"/>
  <c r="I12" i="14"/>
  <c r="H12" i="14"/>
  <c r="G12" i="14"/>
  <c r="F12" i="14"/>
  <c r="E12" i="14"/>
  <c r="N12" i="14" s="1"/>
  <c r="O12" i="14" s="1"/>
  <c r="D12" i="14"/>
  <c r="M12" i="14" s="1"/>
  <c r="C12" i="14"/>
  <c r="J11" i="14"/>
  <c r="I11" i="14"/>
  <c r="H11" i="14"/>
  <c r="G11" i="14"/>
  <c r="F11" i="14"/>
  <c r="E11" i="14"/>
  <c r="N11" i="14" s="1"/>
  <c r="O11" i="14" s="1"/>
  <c r="D11" i="14"/>
  <c r="M11" i="14" s="1"/>
  <c r="C11" i="14"/>
  <c r="L11" i="14" s="1"/>
  <c r="P10" i="14"/>
  <c r="O10" i="14"/>
  <c r="N10" i="14"/>
  <c r="M10" i="14"/>
  <c r="P9" i="14"/>
  <c r="O9" i="14"/>
  <c r="N9" i="14"/>
  <c r="M9" i="14"/>
  <c r="P8" i="14"/>
  <c r="N8" i="14"/>
  <c r="O8" i="14" s="1"/>
  <c r="M8" i="14"/>
  <c r="P7" i="14"/>
  <c r="N7" i="14"/>
  <c r="O7" i="14" s="1"/>
  <c r="M7" i="14"/>
  <c r="P6" i="14"/>
  <c r="O6" i="14"/>
  <c r="N6" i="14"/>
  <c r="M6" i="14"/>
  <c r="P5" i="14"/>
  <c r="O5" i="14"/>
  <c r="N5" i="14"/>
  <c r="M5" i="14"/>
  <c r="J2" i="14"/>
  <c r="I2" i="14"/>
  <c r="H2" i="14"/>
  <c r="G2" i="14"/>
  <c r="F2" i="14"/>
  <c r="E2" i="14"/>
  <c r="D2" i="14"/>
  <c r="C2" i="14"/>
  <c r="L8" i="14" s="1"/>
  <c r="S6" i="16" l="1"/>
  <c r="O6" i="16"/>
  <c r="R6" i="16"/>
  <c r="N6" i="16"/>
  <c r="P6" i="16"/>
  <c r="L6" i="16"/>
  <c r="Q6" i="16"/>
  <c r="M6" i="16"/>
  <c r="P9" i="16"/>
  <c r="L9" i="16"/>
  <c r="S9" i="16"/>
  <c r="O9" i="16"/>
  <c r="R9" i="16"/>
  <c r="N9" i="16"/>
  <c r="Q9" i="16"/>
  <c r="M9" i="16"/>
  <c r="P5" i="16"/>
  <c r="L5" i="16"/>
  <c r="S5" i="16"/>
  <c r="O5" i="16"/>
  <c r="M5" i="16"/>
  <c r="R5" i="16"/>
  <c r="N5" i="16"/>
  <c r="Q5" i="16"/>
  <c r="Q8" i="16"/>
  <c r="M8" i="16"/>
  <c r="P8" i="16"/>
  <c r="L8" i="16"/>
  <c r="N8" i="16"/>
  <c r="S8" i="16"/>
  <c r="O8" i="16"/>
  <c r="R8" i="16"/>
  <c r="L5" i="14"/>
  <c r="L9" i="14"/>
  <c r="L6" i="14"/>
  <c r="L10" i="14"/>
  <c r="L7" i="14"/>
  <c r="L11" i="5"/>
  <c r="D11" i="5"/>
  <c r="E11" i="5"/>
  <c r="F11" i="5"/>
  <c r="G11" i="5"/>
  <c r="H11" i="5"/>
  <c r="I11" i="5"/>
  <c r="J11" i="5"/>
  <c r="C11" i="5"/>
  <c r="J2" i="5"/>
  <c r="I2" i="5"/>
  <c r="H2" i="5"/>
  <c r="G2" i="5"/>
  <c r="F2" i="5"/>
  <c r="E2" i="5"/>
  <c r="L8" i="5" s="1"/>
  <c r="D2" i="5"/>
  <c r="C2" i="5"/>
  <c r="L10" i="5" s="1"/>
  <c r="L12" i="14" l="1"/>
  <c r="L7" i="5"/>
  <c r="L5" i="5"/>
  <c r="L9" i="5"/>
  <c r="L6" i="5"/>
</calcChain>
</file>

<file path=xl/sharedStrings.xml><?xml version="1.0" encoding="utf-8"?>
<sst xmlns="http://schemas.openxmlformats.org/spreadsheetml/2006/main" count="48" uniqueCount="30">
  <si>
    <t>Task</t>
  </si>
  <si>
    <t>Description</t>
  </si>
  <si>
    <t>Product</t>
  </si>
  <si>
    <t>Plug in Seat heating</t>
  </si>
  <si>
    <t>Plug in Sensor</t>
  </si>
  <si>
    <t xml:space="preserve">Plug in Massage </t>
  </si>
  <si>
    <t>Plug In Seat Adjustment</t>
  </si>
  <si>
    <t>…</t>
  </si>
  <si>
    <t>Attach Driver Seat with X screws</t>
  </si>
  <si>
    <t xml:space="preserve">Add floor mat </t>
  </si>
  <si>
    <t>Quantity</t>
  </si>
  <si>
    <t>Percent of Total</t>
  </si>
  <si>
    <t>Average
Time</t>
  </si>
  <si>
    <t>Min
Time</t>
  </si>
  <si>
    <t>Max
Time</t>
  </si>
  <si>
    <t>Spread</t>
  </si>
  <si>
    <t>Workstation</t>
  </si>
  <si>
    <t>Door Mounting</t>
  </si>
  <si>
    <t>Standard
Deviation</t>
  </si>
  <si>
    <t>Sunroof Mounting</t>
  </si>
  <si>
    <t>Rear Seats</t>
  </si>
  <si>
    <t>Dashboard</t>
  </si>
  <si>
    <t>Passenger Seat &amp; Glove Box</t>
  </si>
  <si>
    <t>Driver Seat</t>
  </si>
  <si>
    <t>Total</t>
  </si>
  <si>
    <t>Average</t>
  </si>
  <si>
    <t>Max</t>
  </si>
  <si>
    <t>Min</t>
  </si>
  <si>
    <t>Under/Over</t>
  </si>
  <si>
    <t>Driver Seat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</si>
</sst>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/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2" fillId="2" borderId="1" xfId="1" applyFont="1" applyFill="1" applyBorder="1"/>
    <xf numFmtId="0" fontId="0" fillId="0" borderId="1" xfId="0" applyFill="1" applyBorder="1"/>
    <xf numFmtId="0" fontId="2" fillId="3" borderId="1" xfId="0" applyFont="1" applyFill="1" applyBorder="1"/>
    <xf numFmtId="164" fontId="0" fillId="0" borderId="1" xfId="0" applyNumberFormat="1" applyFill="1" applyBorder="1"/>
    <xf numFmtId="164" fontId="2" fillId="3" borderId="1" xfId="0" applyNumberFormat="1" applyFont="1" applyFill="1" applyBorder="1"/>
    <xf numFmtId="164" fontId="2" fillId="2" borderId="1" xfId="0" applyNumberFormat="1" applyFont="1" applyFill="1" applyBorder="1"/>
    <xf numFmtId="2" fontId="2" fillId="2" borderId="1" xfId="0" applyNumberFormat="1" applyFont="1" applyFill="1" applyBorder="1"/>
    <xf numFmtId="0" fontId="0" fillId="2" borderId="1" xfId="0" applyFill="1" applyBorder="1"/>
    <xf numFmtId="2" fontId="0" fillId="0" borderId="0" xfId="0" applyNumberFormat="1"/>
    <xf numFmtId="1" fontId="0" fillId="0" borderId="0" xfId="0" applyNumberFormat="1"/>
    <xf numFmtId="9" fontId="2" fillId="2" borderId="1" xfId="1" applyNumberFormat="1" applyFont="1" applyFill="1" applyBorder="1"/>
    <xf numFmtId="164" fontId="0" fillId="4" borderId="1" xfId="0" applyNumberFormat="1" applyFill="1" applyBorder="1"/>
    <xf numFmtId="9" fontId="2" fillId="2" borderId="4" xfId="1" applyFont="1" applyFill="1" applyBorder="1" applyAlignment="1">
      <alignment horizontal="center"/>
    </xf>
    <xf numFmtId="9" fontId="2" fillId="2" borderId="5" xfId="1" applyFont="1" applyFill="1" applyBorder="1" applyAlignment="1">
      <alignment horizontal="center"/>
    </xf>
    <xf numFmtId="9" fontId="2" fillId="2" borderId="6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textRotation="9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D18" sqref="D18"/>
    </sheetView>
  </sheetViews>
  <sheetFormatPr baseColWidth="10" defaultRowHeight="14.4" x14ac:dyDescent="0.3"/>
  <cols>
    <col min="1" max="1" width="4.88671875" style="1" bestFit="1" customWidth="1"/>
    <col min="2" max="2" width="29.6640625" bestFit="1" customWidth="1"/>
    <col min="3" max="4" width="5" bestFit="1" customWidth="1"/>
    <col min="5" max="5" width="4" bestFit="1" customWidth="1"/>
    <col min="6" max="7" width="5" bestFit="1" customWidth="1"/>
    <col min="8" max="10" width="4" bestFit="1" customWidth="1"/>
    <col min="11" max="11" width="3.6640625" bestFit="1" customWidth="1"/>
    <col min="12" max="12" width="8.33203125" bestFit="1" customWidth="1"/>
    <col min="13" max="14" width="5.44140625" bestFit="1" customWidth="1"/>
    <col min="15" max="15" width="7.109375" bestFit="1" customWidth="1"/>
  </cols>
  <sheetData>
    <row r="1" spans="1:12" x14ac:dyDescent="0.3">
      <c r="B1" s="2" t="s">
        <v>10</v>
      </c>
      <c r="C1" s="2">
        <v>2355</v>
      </c>
      <c r="D1" s="2">
        <v>2766</v>
      </c>
      <c r="E1" s="2">
        <v>121</v>
      </c>
      <c r="F1" s="2">
        <v>5400</v>
      </c>
      <c r="G1" s="2">
        <v>5500</v>
      </c>
      <c r="H1" s="2">
        <v>790</v>
      </c>
      <c r="I1" s="2">
        <v>670</v>
      </c>
      <c r="J1" s="2">
        <v>130</v>
      </c>
      <c r="K1" s="2"/>
    </row>
    <row r="2" spans="1:12" x14ac:dyDescent="0.3">
      <c r="B2" s="2" t="s">
        <v>11</v>
      </c>
      <c r="C2" s="6">
        <f>C1/SUM($C$1:$K$1)</f>
        <v>0.13281073764944731</v>
      </c>
      <c r="D2" s="6">
        <f t="shared" ref="D2:J2" si="0">D1/SUM($C$1:$K$1)</f>
        <v>0.15598917211820437</v>
      </c>
      <c r="E2" s="6">
        <f t="shared" si="0"/>
        <v>6.8238213399503724E-3</v>
      </c>
      <c r="F2" s="6">
        <f t="shared" si="0"/>
        <v>0.30453417550191741</v>
      </c>
      <c r="G2" s="6">
        <f t="shared" si="0"/>
        <v>0.31017369727047145</v>
      </c>
      <c r="H2" s="6">
        <f t="shared" si="0"/>
        <v>4.4552221971576808E-2</v>
      </c>
      <c r="I2" s="6">
        <f t="shared" si="0"/>
        <v>3.7784795849311978E-2</v>
      </c>
      <c r="J2" s="6">
        <f t="shared" si="0"/>
        <v>7.331378299120235E-3</v>
      </c>
      <c r="K2" s="6"/>
    </row>
    <row r="3" spans="1:12" ht="15" customHeight="1" x14ac:dyDescent="0.3">
      <c r="A3"/>
      <c r="B3" s="2" t="s">
        <v>2</v>
      </c>
      <c r="C3" s="21">
        <v>2433</v>
      </c>
      <c r="D3" s="21">
        <v>2434</v>
      </c>
      <c r="E3" s="21">
        <v>2435</v>
      </c>
      <c r="F3" s="21">
        <v>2436</v>
      </c>
      <c r="G3" s="21">
        <v>2437</v>
      </c>
      <c r="H3" s="21">
        <v>2438</v>
      </c>
      <c r="I3" s="21">
        <v>2439</v>
      </c>
      <c r="J3" s="21">
        <v>2440</v>
      </c>
      <c r="K3" s="21" t="s">
        <v>7</v>
      </c>
      <c r="L3" s="22" t="s">
        <v>12</v>
      </c>
    </row>
    <row r="4" spans="1:12" x14ac:dyDescent="0.3">
      <c r="A4" s="4" t="s">
        <v>0</v>
      </c>
      <c r="B4" s="2" t="s">
        <v>1</v>
      </c>
      <c r="C4" s="21"/>
      <c r="D4" s="21"/>
      <c r="E4" s="21"/>
      <c r="F4" s="21"/>
      <c r="G4" s="21"/>
      <c r="H4" s="21"/>
      <c r="I4" s="21"/>
      <c r="J4" s="21"/>
      <c r="K4" s="21"/>
      <c r="L4" s="23"/>
    </row>
    <row r="5" spans="1:12" x14ac:dyDescent="0.3">
      <c r="A5" s="5">
        <v>1</v>
      </c>
      <c r="B5" s="7" t="s">
        <v>8</v>
      </c>
      <c r="C5" s="7">
        <v>28</v>
      </c>
      <c r="D5" s="7">
        <v>28</v>
      </c>
      <c r="E5" s="7">
        <v>28</v>
      </c>
      <c r="F5" s="7">
        <v>28</v>
      </c>
      <c r="G5" s="7">
        <v>28</v>
      </c>
      <c r="H5" s="7">
        <v>35</v>
      </c>
      <c r="I5" s="7">
        <v>35</v>
      </c>
      <c r="J5" s="7">
        <v>35</v>
      </c>
      <c r="K5" s="3"/>
      <c r="L5" s="9">
        <f>C5*C$2+D5*D$2+E5*E$2+F5*F$2+G5*G$2+H5*H$2+I5*I$2+J5*J$2</f>
        <v>28.627678772840063</v>
      </c>
    </row>
    <row r="6" spans="1:12" x14ac:dyDescent="0.3">
      <c r="A6" s="5">
        <v>3</v>
      </c>
      <c r="B6" s="7" t="s">
        <v>3</v>
      </c>
      <c r="C6" s="7">
        <v>5</v>
      </c>
      <c r="D6" s="7">
        <v>5</v>
      </c>
      <c r="E6" s="7"/>
      <c r="F6" s="7"/>
      <c r="G6" s="7"/>
      <c r="H6" s="7">
        <v>5</v>
      </c>
      <c r="I6" s="7"/>
      <c r="J6" s="7">
        <v>5</v>
      </c>
      <c r="K6" s="3"/>
      <c r="L6" s="9">
        <f t="shared" ref="L6:L10" si="1">C6*C$2+D6*D$2+E6*E$2+F6*F$2+G6*G$2+H6*H$2+I6*I$2+J6*J$2</f>
        <v>1.7034175501917437</v>
      </c>
    </row>
    <row r="7" spans="1:12" x14ac:dyDescent="0.3">
      <c r="A7" s="5">
        <v>4</v>
      </c>
      <c r="B7" s="7" t="s">
        <v>4</v>
      </c>
      <c r="C7" s="7">
        <v>5</v>
      </c>
      <c r="D7" s="7">
        <v>5</v>
      </c>
      <c r="E7" s="7">
        <v>5</v>
      </c>
      <c r="F7" s="7">
        <v>5</v>
      </c>
      <c r="G7" s="7">
        <v>5</v>
      </c>
      <c r="H7" s="7">
        <v>5</v>
      </c>
      <c r="I7" s="7">
        <v>5</v>
      </c>
      <c r="J7" s="7">
        <v>5</v>
      </c>
      <c r="K7" s="3"/>
      <c r="L7" s="9">
        <f t="shared" si="1"/>
        <v>5</v>
      </c>
    </row>
    <row r="8" spans="1:12" x14ac:dyDescent="0.3">
      <c r="A8" s="5">
        <v>5</v>
      </c>
      <c r="B8" s="7" t="s">
        <v>5</v>
      </c>
      <c r="C8" s="7"/>
      <c r="D8" s="7"/>
      <c r="E8" s="7">
        <v>7</v>
      </c>
      <c r="F8" s="7"/>
      <c r="G8" s="7"/>
      <c r="H8" s="7">
        <v>7</v>
      </c>
      <c r="I8" s="7"/>
      <c r="J8" s="7">
        <v>7</v>
      </c>
      <c r="K8" s="3"/>
      <c r="L8" s="9">
        <f t="shared" si="1"/>
        <v>0.41095195127453188</v>
      </c>
    </row>
    <row r="9" spans="1:12" x14ac:dyDescent="0.3">
      <c r="A9" s="5">
        <v>6</v>
      </c>
      <c r="B9" s="7" t="s">
        <v>6</v>
      </c>
      <c r="C9" s="7">
        <v>6</v>
      </c>
      <c r="D9" s="7">
        <v>6</v>
      </c>
      <c r="E9" s="7">
        <v>6</v>
      </c>
      <c r="F9" s="7"/>
      <c r="G9" s="7"/>
      <c r="H9" s="7"/>
      <c r="I9" s="7"/>
      <c r="J9" s="7">
        <v>6</v>
      </c>
      <c r="K9" s="3"/>
      <c r="L9" s="9">
        <f t="shared" si="1"/>
        <v>1.8177306564403337</v>
      </c>
    </row>
    <row r="10" spans="1:12" x14ac:dyDescent="0.3">
      <c r="A10" s="5">
        <v>7</v>
      </c>
      <c r="B10" s="7" t="s">
        <v>9</v>
      </c>
      <c r="C10" s="7">
        <v>15</v>
      </c>
      <c r="D10" s="7">
        <v>15</v>
      </c>
      <c r="E10" s="7">
        <v>15</v>
      </c>
      <c r="F10" s="7">
        <v>15</v>
      </c>
      <c r="G10" s="7">
        <v>15</v>
      </c>
      <c r="H10" s="7">
        <v>15</v>
      </c>
      <c r="I10" s="7">
        <v>15</v>
      </c>
      <c r="J10" s="7">
        <v>15</v>
      </c>
      <c r="K10" s="3"/>
      <c r="L10" s="9">
        <f t="shared" si="1"/>
        <v>14.999999999999996</v>
      </c>
    </row>
    <row r="11" spans="1:12" x14ac:dyDescent="0.3">
      <c r="A11" s="5"/>
      <c r="B11" s="8" t="s">
        <v>29</v>
      </c>
      <c r="C11" s="8">
        <f>SUM(C5:C10)</f>
        <v>59</v>
      </c>
      <c r="D11" s="8">
        <f t="shared" ref="D11:L11" si="2">SUM(D5:D10)</f>
        <v>59</v>
      </c>
      <c r="E11" s="8">
        <f t="shared" si="2"/>
        <v>61</v>
      </c>
      <c r="F11" s="8">
        <f t="shared" si="2"/>
        <v>48</v>
      </c>
      <c r="G11" s="8">
        <f t="shared" si="2"/>
        <v>48</v>
      </c>
      <c r="H11" s="8">
        <f t="shared" si="2"/>
        <v>67</v>
      </c>
      <c r="I11" s="8">
        <f t="shared" si="2"/>
        <v>55</v>
      </c>
      <c r="J11" s="8">
        <f t="shared" si="2"/>
        <v>73</v>
      </c>
      <c r="K11" s="8"/>
      <c r="L11" s="10">
        <f t="shared" si="2"/>
        <v>52.559778930746674</v>
      </c>
    </row>
    <row r="12" spans="1:12" x14ac:dyDescent="0.3">
      <c r="A12"/>
    </row>
    <row r="13" spans="1:12" x14ac:dyDescent="0.3">
      <c r="A13"/>
    </row>
    <row r="14" spans="1:12" x14ac:dyDescent="0.3">
      <c r="A14"/>
    </row>
    <row r="15" spans="1:12" x14ac:dyDescent="0.3">
      <c r="A15"/>
    </row>
    <row r="16" spans="1:12" x14ac:dyDescent="0.3">
      <c r="A16"/>
    </row>
    <row r="17" spans="1:1" x14ac:dyDescent="0.3">
      <c r="A17"/>
    </row>
    <row r="18" spans="1:1" x14ac:dyDescent="0.3">
      <c r="A18"/>
    </row>
    <row r="19" spans="1:1" x14ac:dyDescent="0.3">
      <c r="A19"/>
    </row>
    <row r="20" spans="1:1" x14ac:dyDescent="0.3">
      <c r="A20"/>
    </row>
    <row r="21" spans="1:1" x14ac:dyDescent="0.3">
      <c r="A21"/>
    </row>
    <row r="22" spans="1:1" x14ac:dyDescent="0.3">
      <c r="A22"/>
    </row>
    <row r="23" spans="1:1" x14ac:dyDescent="0.3">
      <c r="A23"/>
    </row>
    <row r="24" spans="1:1" x14ac:dyDescent="0.3">
      <c r="A24"/>
    </row>
  </sheetData>
  <mergeCells count="10">
    <mergeCell ref="I3:I4"/>
    <mergeCell ref="J3:J4"/>
    <mergeCell ref="K3:K4"/>
    <mergeCell ref="L3:L4"/>
    <mergeCell ref="C3:C4"/>
    <mergeCell ref="D3:D4"/>
    <mergeCell ref="E3:E4"/>
    <mergeCell ref="F3:F4"/>
    <mergeCell ref="G3:G4"/>
    <mergeCell ref="H3:H4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workbookViewId="0">
      <selection activeCell="L21" sqref="L20:L21"/>
    </sheetView>
  </sheetViews>
  <sheetFormatPr baseColWidth="10" defaultRowHeight="14.4" x14ac:dyDescent="0.3"/>
  <cols>
    <col min="1" max="1" width="4.88671875" style="1" bestFit="1" customWidth="1"/>
    <col min="2" max="2" width="29.6640625" bestFit="1" customWidth="1"/>
    <col min="3" max="4" width="5" bestFit="1" customWidth="1"/>
    <col min="5" max="5" width="4" bestFit="1" customWidth="1"/>
    <col min="6" max="7" width="5" bestFit="1" customWidth="1"/>
    <col min="8" max="10" width="4" bestFit="1" customWidth="1"/>
    <col min="11" max="11" width="3.6640625" bestFit="1" customWidth="1"/>
    <col min="12" max="12" width="8.33203125" bestFit="1" customWidth="1"/>
    <col min="13" max="14" width="5.44140625" bestFit="1" customWidth="1"/>
    <col min="15" max="15" width="7.109375" bestFit="1" customWidth="1"/>
    <col min="16" max="16" width="9.5546875" bestFit="1" customWidth="1"/>
    <col min="22" max="22" width="2" bestFit="1" customWidth="1"/>
    <col min="23" max="23" width="26.109375" bestFit="1" customWidth="1"/>
    <col min="24" max="24" width="3" bestFit="1" customWidth="1"/>
    <col min="25" max="25" width="4" bestFit="1" customWidth="1"/>
    <col min="26" max="27" width="3" bestFit="1" customWidth="1"/>
    <col min="28" max="28" width="4" bestFit="1" customWidth="1"/>
    <col min="29" max="31" width="3" bestFit="1" customWidth="1"/>
  </cols>
  <sheetData>
    <row r="1" spans="1:20" x14ac:dyDescent="0.3">
      <c r="B1" s="2" t="s">
        <v>10</v>
      </c>
      <c r="C1" s="2">
        <v>2355</v>
      </c>
      <c r="D1" s="2">
        <v>2766</v>
      </c>
      <c r="E1" s="2">
        <v>121</v>
      </c>
      <c r="F1" s="2">
        <v>5400</v>
      </c>
      <c r="G1" s="2">
        <v>5500</v>
      </c>
      <c r="H1" s="2">
        <v>790</v>
      </c>
      <c r="I1" s="2">
        <v>670</v>
      </c>
      <c r="J1" s="2">
        <v>130</v>
      </c>
      <c r="K1" s="2"/>
    </row>
    <row r="2" spans="1:20" x14ac:dyDescent="0.3">
      <c r="B2" s="2" t="s">
        <v>11</v>
      </c>
      <c r="C2" s="6">
        <f>C1/SUM($C$1:$K$1)</f>
        <v>0.13281073764944731</v>
      </c>
      <c r="D2" s="6">
        <f t="shared" ref="D2:J2" si="0">D1/SUM($C$1:$K$1)</f>
        <v>0.15598917211820437</v>
      </c>
      <c r="E2" s="6">
        <f t="shared" si="0"/>
        <v>6.8238213399503724E-3</v>
      </c>
      <c r="F2" s="6">
        <f t="shared" si="0"/>
        <v>0.30453417550191741</v>
      </c>
      <c r="G2" s="6">
        <f t="shared" si="0"/>
        <v>0.31017369727047145</v>
      </c>
      <c r="H2" s="6">
        <f t="shared" si="0"/>
        <v>4.4552221971576808E-2</v>
      </c>
      <c r="I2" s="6">
        <f t="shared" si="0"/>
        <v>3.7784795849311978E-2</v>
      </c>
      <c r="J2" s="6">
        <f t="shared" si="0"/>
        <v>7.331378299120235E-3</v>
      </c>
      <c r="K2" s="6"/>
      <c r="S2" s="14"/>
      <c r="T2" s="15"/>
    </row>
    <row r="3" spans="1:20" ht="15" customHeight="1" x14ac:dyDescent="0.3">
      <c r="A3"/>
      <c r="B3" s="2" t="s">
        <v>2</v>
      </c>
      <c r="C3" s="21">
        <v>2433</v>
      </c>
      <c r="D3" s="21">
        <v>2434</v>
      </c>
      <c r="E3" s="21">
        <v>2435</v>
      </c>
      <c r="F3" s="21">
        <v>2436</v>
      </c>
      <c r="G3" s="21">
        <v>2437</v>
      </c>
      <c r="H3" s="21">
        <v>2438</v>
      </c>
      <c r="I3" s="21">
        <v>2439</v>
      </c>
      <c r="J3" s="21">
        <v>2440</v>
      </c>
      <c r="K3" s="21" t="s">
        <v>7</v>
      </c>
      <c r="L3" s="22" t="s">
        <v>12</v>
      </c>
      <c r="M3" s="22" t="s">
        <v>13</v>
      </c>
      <c r="N3" s="22" t="s">
        <v>14</v>
      </c>
      <c r="O3" s="22" t="s">
        <v>15</v>
      </c>
      <c r="P3" s="22" t="s">
        <v>18</v>
      </c>
      <c r="S3" s="14"/>
      <c r="T3" s="15"/>
    </row>
    <row r="4" spans="1:20" x14ac:dyDescent="0.3">
      <c r="A4" s="4" t="s">
        <v>0</v>
      </c>
      <c r="B4" s="2" t="s">
        <v>16</v>
      </c>
      <c r="C4" s="21"/>
      <c r="D4" s="21"/>
      <c r="E4" s="21"/>
      <c r="F4" s="21"/>
      <c r="G4" s="21"/>
      <c r="H4" s="21"/>
      <c r="I4" s="21"/>
      <c r="J4" s="21"/>
      <c r="K4" s="21"/>
      <c r="L4" s="23"/>
      <c r="M4" s="23"/>
      <c r="N4" s="23"/>
      <c r="O4" s="23"/>
      <c r="P4" s="23"/>
      <c r="S4" s="14"/>
      <c r="T4" s="15"/>
    </row>
    <row r="5" spans="1:20" x14ac:dyDescent="0.3">
      <c r="A5" s="5">
        <v>1</v>
      </c>
      <c r="B5" s="7" t="s">
        <v>21</v>
      </c>
      <c r="C5" s="7">
        <v>41</v>
      </c>
      <c r="D5" s="7">
        <v>61</v>
      </c>
      <c r="E5" s="7">
        <v>70</v>
      </c>
      <c r="F5" s="7">
        <v>40</v>
      </c>
      <c r="G5" s="7">
        <v>66</v>
      </c>
      <c r="H5" s="7">
        <v>40</v>
      </c>
      <c r="I5" s="7">
        <v>40</v>
      </c>
      <c r="J5" s="7">
        <v>70</v>
      </c>
      <c r="K5" s="7"/>
      <c r="L5" s="9">
        <f t="shared" ref="L5:L11" si="1">C5*C$2+D5*D$2+E5*E$2+F5*F$2+G5*G$2+H5*H$2+I5*I$2+J5*J$2</f>
        <v>51.897755470336115</v>
      </c>
      <c r="M5" s="7">
        <f>MIN(C5:J5)</f>
        <v>40</v>
      </c>
      <c r="N5" s="7">
        <f>MAX(C5:J5)</f>
        <v>70</v>
      </c>
      <c r="O5" s="7">
        <f>N5-M5</f>
        <v>30</v>
      </c>
      <c r="P5" s="9">
        <f>_xlfn.STDEV.P(C5:J5)</f>
        <v>13.509256086106296</v>
      </c>
      <c r="S5" s="14"/>
      <c r="T5" s="15"/>
    </row>
    <row r="6" spans="1:20" x14ac:dyDescent="0.3">
      <c r="A6" s="5">
        <v>3</v>
      </c>
      <c r="B6" s="7" t="s">
        <v>19</v>
      </c>
      <c r="C6" s="7">
        <v>0</v>
      </c>
      <c r="D6" s="7">
        <v>111</v>
      </c>
      <c r="E6" s="7">
        <v>0</v>
      </c>
      <c r="F6" s="7">
        <v>0</v>
      </c>
      <c r="G6" s="7">
        <v>112</v>
      </c>
      <c r="H6" s="7">
        <v>0</v>
      </c>
      <c r="I6" s="7">
        <v>0</v>
      </c>
      <c r="J6" s="7">
        <v>0</v>
      </c>
      <c r="K6" s="7"/>
      <c r="L6" s="9">
        <f t="shared" si="1"/>
        <v>52.05425219941349</v>
      </c>
      <c r="M6" s="7">
        <f t="shared" ref="M6:M11" si="2">MIN(C6:J6)</f>
        <v>0</v>
      </c>
      <c r="N6" s="7">
        <f t="shared" ref="N6:N11" si="3">MAX(C6:J6)</f>
        <v>112</v>
      </c>
      <c r="O6" s="7">
        <f t="shared" ref="O6:O12" si="4">N6-M6</f>
        <v>112</v>
      </c>
      <c r="P6" s="9">
        <f t="shared" ref="P6:P10" si="5">_xlfn.STDEV.P(C6:J6)</f>
        <v>48.281563510308985</v>
      </c>
      <c r="S6" s="14"/>
      <c r="T6" s="15"/>
    </row>
    <row r="7" spans="1:20" x14ac:dyDescent="0.3">
      <c r="A7" s="5">
        <v>4</v>
      </c>
      <c r="B7" s="7" t="s">
        <v>20</v>
      </c>
      <c r="C7" s="7">
        <v>50</v>
      </c>
      <c r="D7" s="7">
        <v>50</v>
      </c>
      <c r="E7" s="7">
        <v>50</v>
      </c>
      <c r="F7" s="7">
        <v>50</v>
      </c>
      <c r="G7" s="7">
        <v>50</v>
      </c>
      <c r="H7" s="7">
        <v>70</v>
      </c>
      <c r="I7" s="7">
        <v>66</v>
      </c>
      <c r="J7" s="7">
        <v>72</v>
      </c>
      <c r="K7" s="7"/>
      <c r="L7" s="9">
        <f t="shared" si="1"/>
        <v>51.656891495601172</v>
      </c>
      <c r="M7" s="7">
        <f t="shared" si="2"/>
        <v>50</v>
      </c>
      <c r="N7" s="7">
        <f t="shared" si="3"/>
        <v>72</v>
      </c>
      <c r="O7" s="7">
        <f t="shared" si="4"/>
        <v>22</v>
      </c>
      <c r="P7" s="9">
        <f t="shared" si="5"/>
        <v>9.4835383691953297</v>
      </c>
      <c r="S7" s="14"/>
      <c r="T7" s="15"/>
    </row>
    <row r="8" spans="1:20" x14ac:dyDescent="0.3">
      <c r="A8" s="5">
        <v>5</v>
      </c>
      <c r="B8" s="7" t="s">
        <v>22</v>
      </c>
      <c r="C8" s="7">
        <v>50</v>
      </c>
      <c r="D8" s="7">
        <v>49</v>
      </c>
      <c r="E8" s="7">
        <v>47</v>
      </c>
      <c r="F8" s="7">
        <v>55</v>
      </c>
      <c r="G8" s="7">
        <v>53</v>
      </c>
      <c r="H8" s="7">
        <v>59</v>
      </c>
      <c r="I8" s="7">
        <v>50</v>
      </c>
      <c r="J8" s="7">
        <v>50</v>
      </c>
      <c r="K8" s="7"/>
      <c r="L8" s="9">
        <f t="shared" si="1"/>
        <v>52.677701330927142</v>
      </c>
      <c r="M8" s="7">
        <f t="shared" si="2"/>
        <v>47</v>
      </c>
      <c r="N8" s="7">
        <f t="shared" si="3"/>
        <v>59</v>
      </c>
      <c r="O8" s="7">
        <f t="shared" si="4"/>
        <v>12</v>
      </c>
      <c r="P8" s="9">
        <f t="shared" si="5"/>
        <v>3.6033838263498934</v>
      </c>
      <c r="S8" s="14"/>
      <c r="T8" s="15"/>
    </row>
    <row r="9" spans="1:20" x14ac:dyDescent="0.3">
      <c r="A9" s="5">
        <v>6</v>
      </c>
      <c r="B9" s="7" t="s">
        <v>23</v>
      </c>
      <c r="C9" s="7">
        <v>59</v>
      </c>
      <c r="D9" s="7">
        <v>59</v>
      </c>
      <c r="E9" s="7">
        <v>61</v>
      </c>
      <c r="F9" s="7">
        <v>48</v>
      </c>
      <c r="G9" s="7">
        <v>48</v>
      </c>
      <c r="H9" s="7">
        <v>67</v>
      </c>
      <c r="I9" s="7">
        <v>55</v>
      </c>
      <c r="J9" s="7">
        <v>73</v>
      </c>
      <c r="K9" s="7"/>
      <c r="L9" s="9">
        <f t="shared" si="1"/>
        <v>52.559778930746667</v>
      </c>
      <c r="M9" s="7">
        <f t="shared" si="2"/>
        <v>48</v>
      </c>
      <c r="N9" s="7">
        <f t="shared" si="3"/>
        <v>73</v>
      </c>
      <c r="O9" s="7">
        <f t="shared" si="4"/>
        <v>25</v>
      </c>
      <c r="P9" s="9">
        <f t="shared" si="5"/>
        <v>8.0738776309775719</v>
      </c>
      <c r="S9" s="14"/>
      <c r="T9" s="15"/>
    </row>
    <row r="10" spans="1:20" x14ac:dyDescent="0.3">
      <c r="A10" s="5">
        <v>7</v>
      </c>
      <c r="B10" s="7" t="s">
        <v>17</v>
      </c>
      <c r="C10" s="7">
        <v>75</v>
      </c>
      <c r="D10" s="7">
        <v>30</v>
      </c>
      <c r="E10" s="7">
        <v>76</v>
      </c>
      <c r="F10" s="7">
        <v>30</v>
      </c>
      <c r="G10" s="7">
        <v>77</v>
      </c>
      <c r="H10" s="7">
        <v>34</v>
      </c>
      <c r="I10" s="7">
        <v>30</v>
      </c>
      <c r="J10" s="7">
        <v>75</v>
      </c>
      <c r="K10" s="7"/>
      <c r="L10" s="9">
        <f t="shared" si="1"/>
        <v>51.376663658921714</v>
      </c>
      <c r="M10" s="7">
        <f t="shared" si="2"/>
        <v>30</v>
      </c>
      <c r="N10" s="7">
        <f t="shared" si="3"/>
        <v>77</v>
      </c>
      <c r="O10" s="7">
        <f t="shared" si="4"/>
        <v>47</v>
      </c>
      <c r="P10" s="9">
        <f t="shared" si="5"/>
        <v>22.416163253331288</v>
      </c>
      <c r="S10" s="14"/>
      <c r="T10" s="15"/>
    </row>
    <row r="11" spans="1:20" x14ac:dyDescent="0.3">
      <c r="A11"/>
      <c r="B11" s="2" t="s">
        <v>24</v>
      </c>
      <c r="C11" s="2">
        <f>SUM(C5:C10)</f>
        <v>275</v>
      </c>
      <c r="D11" s="2">
        <f t="shared" ref="D11:J11" si="6">SUM(D5:D10)</f>
        <v>360</v>
      </c>
      <c r="E11" s="2">
        <f t="shared" si="6"/>
        <v>304</v>
      </c>
      <c r="F11" s="2">
        <f t="shared" si="6"/>
        <v>223</v>
      </c>
      <c r="G11" s="2">
        <f t="shared" si="6"/>
        <v>406</v>
      </c>
      <c r="H11" s="2">
        <f t="shared" si="6"/>
        <v>270</v>
      </c>
      <c r="I11" s="2">
        <f t="shared" si="6"/>
        <v>241</v>
      </c>
      <c r="J11" s="2">
        <f t="shared" si="6"/>
        <v>340</v>
      </c>
      <c r="K11" s="2"/>
      <c r="L11" s="11">
        <f t="shared" si="1"/>
        <v>312.22304308594624</v>
      </c>
      <c r="M11" s="2">
        <f t="shared" si="2"/>
        <v>223</v>
      </c>
      <c r="N11" s="2">
        <f t="shared" si="3"/>
        <v>406</v>
      </c>
      <c r="O11" s="2">
        <f t="shared" si="4"/>
        <v>183</v>
      </c>
      <c r="S11" s="14"/>
      <c r="T11" s="15"/>
    </row>
    <row r="12" spans="1:20" x14ac:dyDescent="0.3">
      <c r="A12"/>
      <c r="B12" s="2" t="s">
        <v>25</v>
      </c>
      <c r="C12" s="2">
        <f>AVERAGE(C5:C10)</f>
        <v>45.833333333333336</v>
      </c>
      <c r="D12" s="2">
        <f t="shared" ref="D12:L12" si="7">AVERAGE(D5:D10)</f>
        <v>60</v>
      </c>
      <c r="E12" s="2">
        <f t="shared" si="7"/>
        <v>50.666666666666664</v>
      </c>
      <c r="F12" s="2">
        <f t="shared" si="7"/>
        <v>37.166666666666664</v>
      </c>
      <c r="G12" s="2">
        <f t="shared" si="7"/>
        <v>67.666666666666671</v>
      </c>
      <c r="H12" s="2">
        <f t="shared" si="7"/>
        <v>45</v>
      </c>
      <c r="I12" s="2">
        <f t="shared" si="7"/>
        <v>40.166666666666664</v>
      </c>
      <c r="J12" s="2">
        <f t="shared" si="7"/>
        <v>56.666666666666664</v>
      </c>
      <c r="K12" s="2"/>
      <c r="L12" s="12">
        <f t="shared" si="7"/>
        <v>52.037173847657719</v>
      </c>
      <c r="M12" s="2">
        <f>MIN(C12:J12)</f>
        <v>37.166666666666664</v>
      </c>
      <c r="N12" s="2">
        <f>MAX(C12:J12)</f>
        <v>67.666666666666671</v>
      </c>
      <c r="O12" s="2">
        <f t="shared" si="4"/>
        <v>30.500000000000007</v>
      </c>
      <c r="S12" s="14"/>
      <c r="T12" s="15"/>
    </row>
    <row r="13" spans="1:20" x14ac:dyDescent="0.3">
      <c r="A13"/>
      <c r="B13" s="13" t="s">
        <v>27</v>
      </c>
      <c r="C13" s="13">
        <f t="shared" ref="C13:K13" si="8">MIN(C5:C10)</f>
        <v>0</v>
      </c>
      <c r="D13" s="13">
        <f t="shared" si="8"/>
        <v>30</v>
      </c>
      <c r="E13" s="13">
        <f t="shared" si="8"/>
        <v>0</v>
      </c>
      <c r="F13" s="13">
        <f t="shared" si="8"/>
        <v>0</v>
      </c>
      <c r="G13" s="13">
        <f t="shared" si="8"/>
        <v>48</v>
      </c>
      <c r="H13" s="13">
        <f t="shared" si="8"/>
        <v>0</v>
      </c>
      <c r="I13" s="13">
        <f t="shared" si="8"/>
        <v>0</v>
      </c>
      <c r="J13" s="13">
        <f t="shared" si="8"/>
        <v>0</v>
      </c>
      <c r="K13" s="13">
        <f t="shared" si="8"/>
        <v>0</v>
      </c>
      <c r="S13" s="14"/>
      <c r="T13" s="15"/>
    </row>
    <row r="14" spans="1:20" x14ac:dyDescent="0.3">
      <c r="A14"/>
      <c r="B14" s="13" t="s">
        <v>26</v>
      </c>
      <c r="C14" s="13">
        <f t="shared" ref="C14:K14" si="9">MAX(C5:C10)</f>
        <v>75</v>
      </c>
      <c r="D14" s="13">
        <f t="shared" si="9"/>
        <v>111</v>
      </c>
      <c r="E14" s="13">
        <f t="shared" si="9"/>
        <v>76</v>
      </c>
      <c r="F14" s="13">
        <f t="shared" si="9"/>
        <v>55</v>
      </c>
      <c r="G14" s="13">
        <f t="shared" si="9"/>
        <v>112</v>
      </c>
      <c r="H14" s="13">
        <f t="shared" si="9"/>
        <v>70</v>
      </c>
      <c r="I14" s="13">
        <f t="shared" si="9"/>
        <v>66</v>
      </c>
      <c r="J14" s="13">
        <f t="shared" si="9"/>
        <v>75</v>
      </c>
      <c r="K14" s="13">
        <f t="shared" si="9"/>
        <v>0</v>
      </c>
      <c r="S14" s="14"/>
      <c r="T14" s="15"/>
    </row>
    <row r="15" spans="1:20" x14ac:dyDescent="0.3">
      <c r="A15"/>
      <c r="S15" s="14"/>
      <c r="T15" s="15"/>
    </row>
    <row r="16" spans="1:20" x14ac:dyDescent="0.3">
      <c r="A16"/>
      <c r="S16" s="14"/>
      <c r="T16" s="15"/>
    </row>
    <row r="17" spans="1:20" x14ac:dyDescent="0.3">
      <c r="A17"/>
      <c r="S17" s="14"/>
      <c r="T17" s="15"/>
    </row>
    <row r="18" spans="1:20" x14ac:dyDescent="0.3">
      <c r="A18"/>
      <c r="S18" s="14"/>
      <c r="T18" s="15"/>
    </row>
    <row r="19" spans="1:20" x14ac:dyDescent="0.3">
      <c r="A19"/>
    </row>
    <row r="20" spans="1:20" x14ac:dyDescent="0.3">
      <c r="A20"/>
    </row>
    <row r="21" spans="1:20" x14ac:dyDescent="0.3">
      <c r="A21"/>
    </row>
    <row r="22" spans="1:20" x14ac:dyDescent="0.3">
      <c r="A22"/>
    </row>
    <row r="23" spans="1:20" x14ac:dyDescent="0.3">
      <c r="A23"/>
    </row>
    <row r="24" spans="1:20" x14ac:dyDescent="0.3">
      <c r="A24"/>
    </row>
  </sheetData>
  <mergeCells count="14">
    <mergeCell ref="O3:O4"/>
    <mergeCell ref="P3:P4"/>
    <mergeCell ref="I3:I4"/>
    <mergeCell ref="J3:J4"/>
    <mergeCell ref="K3:K4"/>
    <mergeCell ref="L3:L4"/>
    <mergeCell ref="M3:M4"/>
    <mergeCell ref="N3:N4"/>
    <mergeCell ref="H3:H4"/>
    <mergeCell ref="C3:C4"/>
    <mergeCell ref="D3:D4"/>
    <mergeCell ref="E3:E4"/>
    <mergeCell ref="F3:F4"/>
    <mergeCell ref="G3:G4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O21" sqref="O21"/>
    </sheetView>
  </sheetViews>
  <sheetFormatPr baseColWidth="10" defaultRowHeight="14.4" x14ac:dyDescent="0.3"/>
  <cols>
    <col min="1" max="1" width="4.88671875" bestFit="1" customWidth="1"/>
    <col min="2" max="2" width="25.6640625" bestFit="1" customWidth="1"/>
    <col min="3" max="4" width="5" bestFit="1" customWidth="1"/>
    <col min="5" max="5" width="4" bestFit="1" customWidth="1"/>
    <col min="6" max="7" width="5" bestFit="1" customWidth="1"/>
    <col min="8" max="10" width="4" bestFit="1" customWidth="1"/>
    <col min="11" max="11" width="8.33203125" bestFit="1" customWidth="1"/>
    <col min="12" max="15" width="5.33203125" bestFit="1" customWidth="1"/>
    <col min="16" max="16" width="4.5546875" bestFit="1" customWidth="1"/>
    <col min="17" max="19" width="5.33203125" bestFit="1" customWidth="1"/>
  </cols>
  <sheetData>
    <row r="1" spans="1:19" x14ac:dyDescent="0.3">
      <c r="A1" s="1"/>
      <c r="B1" s="2" t="s">
        <v>10</v>
      </c>
      <c r="C1" s="2">
        <v>2355</v>
      </c>
      <c r="D1" s="2">
        <v>2766</v>
      </c>
      <c r="E1" s="2">
        <v>121</v>
      </c>
      <c r="F1" s="2">
        <v>5400</v>
      </c>
      <c r="G1" s="2">
        <v>5500</v>
      </c>
      <c r="H1" s="2">
        <v>790</v>
      </c>
      <c r="I1" s="2">
        <v>670</v>
      </c>
      <c r="J1" s="2">
        <v>130</v>
      </c>
    </row>
    <row r="2" spans="1:19" ht="15" customHeight="1" x14ac:dyDescent="0.3">
      <c r="A2" s="1"/>
      <c r="B2" s="2" t="s">
        <v>11</v>
      </c>
      <c r="C2" s="6">
        <f t="shared" ref="C2:J2" si="0">C1/SUM($C$1:$J$1)</f>
        <v>0.13281073764944731</v>
      </c>
      <c r="D2" s="16">
        <f t="shared" si="0"/>
        <v>0.15598917211820437</v>
      </c>
      <c r="E2" s="6">
        <f t="shared" si="0"/>
        <v>6.8238213399503724E-3</v>
      </c>
      <c r="F2" s="6">
        <f t="shared" si="0"/>
        <v>0.30453417550191741</v>
      </c>
      <c r="G2" s="6">
        <f t="shared" si="0"/>
        <v>0.31017369727047145</v>
      </c>
      <c r="H2" s="6">
        <f t="shared" si="0"/>
        <v>4.4552221971576808E-2</v>
      </c>
      <c r="I2" s="6">
        <f t="shared" si="0"/>
        <v>3.7784795849311978E-2</v>
      </c>
      <c r="J2" s="6">
        <f t="shared" si="0"/>
        <v>7.331378299120235E-3</v>
      </c>
      <c r="L2" s="18" t="s">
        <v>28</v>
      </c>
      <c r="M2" s="19"/>
      <c r="N2" s="19"/>
      <c r="O2" s="19"/>
      <c r="P2" s="19"/>
      <c r="Q2" s="19"/>
      <c r="R2" s="19"/>
      <c r="S2" s="20"/>
    </row>
    <row r="3" spans="1:19" x14ac:dyDescent="0.3">
      <c r="B3" s="2" t="s">
        <v>2</v>
      </c>
      <c r="C3" s="21">
        <v>2433</v>
      </c>
      <c r="D3" s="21">
        <v>2434</v>
      </c>
      <c r="E3" s="21">
        <v>2435</v>
      </c>
      <c r="F3" s="21">
        <v>2436</v>
      </c>
      <c r="G3" s="21">
        <v>2437</v>
      </c>
      <c r="H3" s="21">
        <v>2438</v>
      </c>
      <c r="I3" s="21">
        <v>2439</v>
      </c>
      <c r="J3" s="21">
        <v>2440</v>
      </c>
      <c r="K3" s="22" t="s">
        <v>12</v>
      </c>
      <c r="L3" s="21">
        <v>2433</v>
      </c>
      <c r="M3" s="21">
        <v>2434</v>
      </c>
      <c r="N3" s="21">
        <v>2435</v>
      </c>
      <c r="O3" s="21">
        <v>2436</v>
      </c>
      <c r="P3" s="21">
        <v>2437</v>
      </c>
      <c r="Q3" s="21">
        <v>2438</v>
      </c>
      <c r="R3" s="21">
        <v>2439</v>
      </c>
      <c r="S3" s="21">
        <v>2440</v>
      </c>
    </row>
    <row r="4" spans="1:19" x14ac:dyDescent="0.3">
      <c r="A4" s="4" t="s">
        <v>0</v>
      </c>
      <c r="B4" s="2" t="s">
        <v>16</v>
      </c>
      <c r="C4" s="21"/>
      <c r="D4" s="21"/>
      <c r="E4" s="21"/>
      <c r="F4" s="21"/>
      <c r="G4" s="21"/>
      <c r="H4" s="21"/>
      <c r="I4" s="21"/>
      <c r="J4" s="21"/>
      <c r="K4" s="23"/>
      <c r="L4" s="21"/>
      <c r="M4" s="21"/>
      <c r="N4" s="21"/>
      <c r="O4" s="21"/>
      <c r="P4" s="21"/>
      <c r="Q4" s="21"/>
      <c r="R4" s="21"/>
      <c r="S4" s="21"/>
    </row>
    <row r="5" spans="1:19" x14ac:dyDescent="0.3">
      <c r="A5" s="5">
        <v>1</v>
      </c>
      <c r="B5" s="7" t="s">
        <v>21</v>
      </c>
      <c r="C5" s="7">
        <v>41</v>
      </c>
      <c r="D5" s="7">
        <v>61</v>
      </c>
      <c r="E5" s="7">
        <v>70</v>
      </c>
      <c r="F5" s="7">
        <v>40</v>
      </c>
      <c r="G5" s="7">
        <v>66</v>
      </c>
      <c r="H5" s="7">
        <v>40</v>
      </c>
      <c r="I5" s="7">
        <v>40</v>
      </c>
      <c r="J5" s="7">
        <v>70</v>
      </c>
      <c r="K5" s="9">
        <f t="shared" ref="K5:K10" si="1">C5*C$2+D5*D$2+E5*E$2+F5*F$2+G5*G$2+H5*H$2+I5*I$2+J5*J$2</f>
        <v>51.897755470336115</v>
      </c>
      <c r="L5" s="9">
        <f>C5-$K5</f>
        <v>-10.897755470336115</v>
      </c>
      <c r="M5" s="9">
        <f t="shared" ref="M5:S10" si="2">D5-$K5</f>
        <v>9.102244529663885</v>
      </c>
      <c r="N5" s="9">
        <f t="shared" si="2"/>
        <v>18.102244529663885</v>
      </c>
      <c r="O5" s="9">
        <f t="shared" si="2"/>
        <v>-11.897755470336115</v>
      </c>
      <c r="P5" s="9">
        <f t="shared" si="2"/>
        <v>14.102244529663885</v>
      </c>
      <c r="Q5" s="9">
        <f t="shared" si="2"/>
        <v>-11.897755470336115</v>
      </c>
      <c r="R5" s="9">
        <f t="shared" si="2"/>
        <v>-11.897755470336115</v>
      </c>
      <c r="S5" s="9">
        <f t="shared" si="2"/>
        <v>18.102244529663885</v>
      </c>
    </row>
    <row r="6" spans="1:19" x14ac:dyDescent="0.3">
      <c r="A6" s="5">
        <v>3</v>
      </c>
      <c r="B6" s="7" t="s">
        <v>19</v>
      </c>
      <c r="C6" s="7">
        <v>0</v>
      </c>
      <c r="D6" s="7">
        <v>111</v>
      </c>
      <c r="E6" s="7">
        <v>0</v>
      </c>
      <c r="F6" s="7">
        <v>0</v>
      </c>
      <c r="G6" s="7">
        <v>112</v>
      </c>
      <c r="H6" s="7">
        <v>0</v>
      </c>
      <c r="I6" s="7">
        <v>0</v>
      </c>
      <c r="J6" s="7">
        <v>0</v>
      </c>
      <c r="K6" s="17">
        <f t="shared" si="1"/>
        <v>52.05425219941349</v>
      </c>
      <c r="L6" s="17">
        <f t="shared" ref="L6:M10" si="3">C6-$K6</f>
        <v>-52.05425219941349</v>
      </c>
      <c r="M6" s="17">
        <f>D6-$K6</f>
        <v>58.94574780058651</v>
      </c>
      <c r="N6" s="17">
        <f t="shared" si="2"/>
        <v>-52.05425219941349</v>
      </c>
      <c r="O6" s="17">
        <f t="shared" si="2"/>
        <v>-52.05425219941349</v>
      </c>
      <c r="P6" s="17">
        <f>G6-$K6</f>
        <v>59.94574780058651</v>
      </c>
      <c r="Q6" s="17">
        <f t="shared" si="2"/>
        <v>-52.05425219941349</v>
      </c>
      <c r="R6" s="17">
        <f t="shared" si="2"/>
        <v>-52.05425219941349</v>
      </c>
      <c r="S6" s="17">
        <f t="shared" si="2"/>
        <v>-52.05425219941349</v>
      </c>
    </row>
    <row r="7" spans="1:19" x14ac:dyDescent="0.3">
      <c r="A7" s="5">
        <v>4</v>
      </c>
      <c r="B7" s="7" t="s">
        <v>20</v>
      </c>
      <c r="C7" s="7">
        <v>50</v>
      </c>
      <c r="D7" s="7">
        <v>50</v>
      </c>
      <c r="E7" s="7">
        <v>50</v>
      </c>
      <c r="F7" s="7">
        <v>50</v>
      </c>
      <c r="G7" s="7">
        <v>50</v>
      </c>
      <c r="H7" s="7">
        <v>70</v>
      </c>
      <c r="I7" s="7">
        <v>66</v>
      </c>
      <c r="J7" s="7">
        <v>72</v>
      </c>
      <c r="K7" s="9">
        <f t="shared" si="1"/>
        <v>51.656891495601172</v>
      </c>
      <c r="L7" s="9">
        <f t="shared" si="3"/>
        <v>-1.6568914956011724</v>
      </c>
      <c r="M7" s="9">
        <f t="shared" si="3"/>
        <v>-1.6568914956011724</v>
      </c>
      <c r="N7" s="9">
        <f t="shared" si="2"/>
        <v>-1.6568914956011724</v>
      </c>
      <c r="O7" s="9">
        <f t="shared" si="2"/>
        <v>-1.6568914956011724</v>
      </c>
      <c r="P7" s="9">
        <f t="shared" si="2"/>
        <v>-1.6568914956011724</v>
      </c>
      <c r="Q7" s="9">
        <f t="shared" si="2"/>
        <v>18.343108504398828</v>
      </c>
      <c r="R7" s="9">
        <f t="shared" si="2"/>
        <v>14.343108504398828</v>
      </c>
      <c r="S7" s="9">
        <f t="shared" si="2"/>
        <v>20.343108504398828</v>
      </c>
    </row>
    <row r="8" spans="1:19" x14ac:dyDescent="0.3">
      <c r="A8" s="5">
        <v>5</v>
      </c>
      <c r="B8" s="7" t="s">
        <v>22</v>
      </c>
      <c r="C8" s="7">
        <v>50</v>
      </c>
      <c r="D8" s="7">
        <v>49</v>
      </c>
      <c r="E8" s="7">
        <v>47</v>
      </c>
      <c r="F8" s="7">
        <v>55</v>
      </c>
      <c r="G8" s="7">
        <v>53</v>
      </c>
      <c r="H8" s="7">
        <v>59</v>
      </c>
      <c r="I8" s="7">
        <v>50</v>
      </c>
      <c r="J8" s="7">
        <v>50</v>
      </c>
      <c r="K8" s="9">
        <f t="shared" si="1"/>
        <v>52.677701330927142</v>
      </c>
      <c r="L8" s="9">
        <f t="shared" si="3"/>
        <v>-2.6777013309271425</v>
      </c>
      <c r="M8" s="9">
        <f t="shared" si="3"/>
        <v>-3.6777013309271425</v>
      </c>
      <c r="N8" s="9">
        <f t="shared" si="2"/>
        <v>-5.6777013309271425</v>
      </c>
      <c r="O8" s="9">
        <f t="shared" si="2"/>
        <v>2.3222986690728575</v>
      </c>
      <c r="P8" s="9">
        <f t="shared" si="2"/>
        <v>0.32229866907285754</v>
      </c>
      <c r="Q8" s="9">
        <f t="shared" si="2"/>
        <v>6.3222986690728575</v>
      </c>
      <c r="R8" s="9">
        <f t="shared" si="2"/>
        <v>-2.6777013309271425</v>
      </c>
      <c r="S8" s="9">
        <f t="shared" si="2"/>
        <v>-2.6777013309271425</v>
      </c>
    </row>
    <row r="9" spans="1:19" x14ac:dyDescent="0.3">
      <c r="A9" s="5">
        <v>6</v>
      </c>
      <c r="B9" s="7" t="s">
        <v>23</v>
      </c>
      <c r="C9" s="7">
        <v>59</v>
      </c>
      <c r="D9" s="7">
        <v>59</v>
      </c>
      <c r="E9" s="7">
        <v>61</v>
      </c>
      <c r="F9" s="7">
        <v>48</v>
      </c>
      <c r="G9" s="7">
        <v>48</v>
      </c>
      <c r="H9" s="7">
        <v>67</v>
      </c>
      <c r="I9" s="7">
        <v>55</v>
      </c>
      <c r="J9" s="7">
        <v>73</v>
      </c>
      <c r="K9" s="9">
        <f t="shared" si="1"/>
        <v>52.559778930746667</v>
      </c>
      <c r="L9" s="9">
        <f t="shared" si="3"/>
        <v>6.440221069253333</v>
      </c>
      <c r="M9" s="9">
        <f t="shared" si="3"/>
        <v>6.440221069253333</v>
      </c>
      <c r="N9" s="9">
        <f t="shared" si="2"/>
        <v>8.440221069253333</v>
      </c>
      <c r="O9" s="9">
        <f t="shared" si="2"/>
        <v>-4.559778930746667</v>
      </c>
      <c r="P9" s="9">
        <f t="shared" si="2"/>
        <v>-4.559778930746667</v>
      </c>
      <c r="Q9" s="9">
        <f t="shared" si="2"/>
        <v>14.440221069253333</v>
      </c>
      <c r="R9" s="9">
        <f t="shared" si="2"/>
        <v>2.440221069253333</v>
      </c>
      <c r="S9" s="9">
        <f t="shared" si="2"/>
        <v>20.440221069253333</v>
      </c>
    </row>
    <row r="10" spans="1:19" x14ac:dyDescent="0.3">
      <c r="A10" s="5">
        <v>7</v>
      </c>
      <c r="B10" s="7" t="s">
        <v>17</v>
      </c>
      <c r="C10" s="7">
        <v>75</v>
      </c>
      <c r="D10" s="7">
        <v>30</v>
      </c>
      <c r="E10" s="7">
        <v>76</v>
      </c>
      <c r="F10" s="7">
        <v>30</v>
      </c>
      <c r="G10" s="7">
        <v>77</v>
      </c>
      <c r="H10" s="7">
        <v>34</v>
      </c>
      <c r="I10" s="7">
        <v>30</v>
      </c>
      <c r="J10" s="7">
        <v>75</v>
      </c>
      <c r="K10" s="9">
        <f t="shared" si="1"/>
        <v>51.376663658921714</v>
      </c>
      <c r="L10" s="9">
        <f t="shared" si="3"/>
        <v>23.623336341078286</v>
      </c>
      <c r="M10" s="9">
        <f t="shared" si="3"/>
        <v>-21.376663658921714</v>
      </c>
      <c r="N10" s="9">
        <f t="shared" si="2"/>
        <v>24.623336341078286</v>
      </c>
      <c r="O10" s="9">
        <f t="shared" si="2"/>
        <v>-21.376663658921714</v>
      </c>
      <c r="P10" s="9">
        <f t="shared" si="2"/>
        <v>25.623336341078286</v>
      </c>
      <c r="Q10" s="9">
        <f t="shared" si="2"/>
        <v>-17.376663658921714</v>
      </c>
      <c r="R10" s="9">
        <f t="shared" si="2"/>
        <v>-21.376663658921714</v>
      </c>
      <c r="S10" s="9">
        <f t="shared" si="2"/>
        <v>23.623336341078286</v>
      </c>
    </row>
  </sheetData>
  <mergeCells count="18">
    <mergeCell ref="L2:S2"/>
    <mergeCell ref="C3:C4"/>
    <mergeCell ref="D3:D4"/>
    <mergeCell ref="E3:E4"/>
    <mergeCell ref="F3:F4"/>
    <mergeCell ref="G3:G4"/>
    <mergeCell ref="H3:H4"/>
    <mergeCell ref="I3:I4"/>
    <mergeCell ref="P3:P4"/>
    <mergeCell ref="Q3:Q4"/>
    <mergeCell ref="R3:R4"/>
    <mergeCell ref="S3:S4"/>
    <mergeCell ref="J3:J4"/>
    <mergeCell ref="K3:K4"/>
    <mergeCell ref="L3:L4"/>
    <mergeCell ref="M3:M4"/>
    <mergeCell ref="N3:N4"/>
    <mergeCell ref="O3:O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Single Station Example</vt:lpstr>
      <vt:lpstr>All Workstations</vt:lpstr>
      <vt:lpstr>Over Under Check</vt:lpstr>
    </vt:vector>
  </TitlesOfParts>
  <Company>Hochschule Karlsruhe - Technik und 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Roser</dc:creator>
  <cp:lastModifiedBy>Christoph Roser</cp:lastModifiedBy>
  <dcterms:created xsi:type="dcterms:W3CDTF">2019-05-13T14:07:52Z</dcterms:created>
  <dcterms:modified xsi:type="dcterms:W3CDTF">2019-08-08T06:42:35Z</dcterms:modified>
</cp:coreProperties>
</file>